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730" windowHeight="1176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27" i="1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<sst xmlns="http://schemas.openxmlformats.org/spreadsheetml/2006/main" count="28" uniqueCount="22">
  <si>
    <t>Отчет № 7. 01.09.2016 19:05:28</t>
  </si>
  <si>
    <t>Выборы депутатов Законодательного Собрания Санкт-Петербурга шестого созыва</t>
  </si>
  <si>
    <t>№16 (№ 16)</t>
  </si>
  <si>
    <t>По состоянию на 30.08.2016</t>
  </si>
  <si>
    <t>В тыс. руб.</t>
  </si>
  <si>
    <t>1</t>
  </si>
  <si>
    <t>1.</t>
  </si>
  <si>
    <t>11.08.2016</t>
  </si>
  <si>
    <t>2.</t>
  </si>
  <si>
    <t>15.08.2016</t>
  </si>
  <si>
    <t>3.</t>
  </si>
  <si>
    <t>23.08.2016</t>
  </si>
  <si>
    <t/>
  </si>
  <si>
    <t>4.</t>
  </si>
  <si>
    <t>5.</t>
  </si>
  <si>
    <t>6.</t>
  </si>
  <si>
    <t>7.</t>
  </si>
  <si>
    <t>8.</t>
  </si>
  <si>
    <t>9.</t>
  </si>
  <si>
    <t>10.</t>
  </si>
  <si>
    <t>09.08.2016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</si>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</sst>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>
      <selection activeCell="C7" sqref="C7:G7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20.28515625" customWidth="1"/>
    <col min="6" max="6" width="15.7109375" customWidth="1"/>
    <col min="7" max="7" width="10.140625" customWidth="1"/>
    <col min="8" max="8" width="15.7109375" customWidth="1"/>
    <col min="9" max="9" width="13.140625" customWidth="1"/>
    <col min="10" max="10" width="15.7109375" customWidth="1"/>
    <col min="11" max="11" width="28.5703125" customWidth="1"/>
    <col min="12" max="12" width="15.7109375" customWidth="1"/>
    <col min="13" max="13" width="27.28515625" customWidth="1"/>
    <col min="14" max="14" width="9.140625" customWidth="1"/>
  </cols>
  <sheetData>
    <row r="1" spans="1:14" ht="15" customHeight="1">
      <c r="M1" s="1" t="s">
        <v>0</v>
      </c>
    </row>
    <row r="2" spans="1:14" ht="72.7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5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ht="15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>
      <c r="M5" s="3" t="s">
        <v>3</v>
      </c>
    </row>
    <row r="6" spans="1:14">
      <c r="M6" s="3" t="s">
        <v>4</v>
      </c>
    </row>
    <row r="7" spans="1:14" ht="24" customHeight="1">
      <c r="A7" s="16" t="str">
        <f t="shared" ref="A7" si="0">"№
п/п"</f>
        <v>№
п/п</v>
      </c>
      <c r="B7" s="16" t="str">
        <f t="shared" ref="B7" si="1">"Фамилия, имя, отчество кандидата"</f>
        <v>Фамилия, имя, отчество кандидата</v>
      </c>
      <c r="C7" s="19" t="str">
        <f t="shared" ref="C7" si="2">"Поступило средств"</f>
        <v>Поступило средств</v>
      </c>
      <c r="D7" s="20"/>
      <c r="E7" s="20"/>
      <c r="F7" s="20"/>
      <c r="G7" s="21"/>
      <c r="H7" s="19" t="str">
        <f t="shared" ref="H7" si="3">"Израсходовано средств"</f>
        <v>Израсходовано средств</v>
      </c>
      <c r="I7" s="20"/>
      <c r="J7" s="20"/>
      <c r="K7" s="21"/>
      <c r="L7" s="19" t="str">
        <f t="shared" ref="L7" si="4">"Возвращено средств"</f>
        <v>Возвращено средств</v>
      </c>
      <c r="M7" s="21"/>
    </row>
    <row r="8" spans="1:14" ht="34.5" customHeight="1">
      <c r="A8" s="17"/>
      <c r="B8" s="17"/>
      <c r="C8" s="16" t="str">
        <f t="shared" ref="C8" si="5">"всего"</f>
        <v>всего</v>
      </c>
      <c r="D8" s="19" t="str">
        <f t="shared" ref="D8" si="6">"из них"</f>
        <v>из них</v>
      </c>
      <c r="E8" s="20"/>
      <c r="F8" s="20"/>
      <c r="G8" s="21"/>
      <c r="H8" s="16" t="str">
        <f t="shared" ref="H8" si="7">"всего"</f>
        <v>всего</v>
      </c>
      <c r="I8" s="19" t="str">
        <f t="shared" ref="I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20"/>
      <c r="K8" s="21"/>
      <c r="L8" s="16" t="str">
        <f t="shared" ref="L8" si="9">"сумма, тыс. руб."</f>
        <v>сумма, тыс. руб.</v>
      </c>
      <c r="M8" s="16" t="str">
        <f t="shared" ref="M8" si="10">"основание возврата"</f>
        <v>основание возврата</v>
      </c>
      <c r="N8" s="2"/>
    </row>
    <row r="9" spans="1:14" ht="44.25" customHeight="1">
      <c r="A9" s="17"/>
      <c r="B9" s="17"/>
      <c r="C9" s="17"/>
      <c r="D9" s="19" t="str">
        <f t="shared" ref="D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21"/>
      <c r="F9" s="19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1"/>
      <c r="H9" s="17"/>
      <c r="I9" s="16" t="str">
        <f t="shared" ref="I9" si="13">"дата операции"</f>
        <v>дата операции</v>
      </c>
      <c r="J9" s="16" t="str">
        <f t="shared" ref="J9" si="14">"сумма, тыс. руб."</f>
        <v>сумма, тыс. руб.</v>
      </c>
      <c r="K9" s="16" t="str">
        <f t="shared" ref="K9" si="15">"назначение платежа"</f>
        <v>назначение платежа</v>
      </c>
      <c r="L9" s="17"/>
      <c r="M9" s="17"/>
      <c r="N9" s="2"/>
    </row>
    <row r="10" spans="1:14" ht="38.25" customHeight="1">
      <c r="A10" s="18"/>
      <c r="B10" s="18"/>
      <c r="C10" s="18"/>
      <c r="D10" s="4" t="str">
        <f>"сумма, тыс. руб."</f>
        <v>сумма, тыс. руб.</v>
      </c>
      <c r="E10" s="4" t="str">
        <f>"наименование юридического лица"</f>
        <v>наименование юридического лица</v>
      </c>
      <c r="F10" s="4" t="str">
        <f>"сумма, тыс. руб."</f>
        <v>сумма, тыс. руб.</v>
      </c>
      <c r="G10" s="4" t="str">
        <f>"кол-во граждан"</f>
        <v>кол-во граждан</v>
      </c>
      <c r="H10" s="18"/>
      <c r="I10" s="18"/>
      <c r="J10" s="18"/>
      <c r="K10" s="18"/>
      <c r="L10" s="18"/>
      <c r="M10" s="18"/>
      <c r="N10" s="2"/>
    </row>
    <row r="11" spans="1:14">
      <c r="A11" s="6" t="s">
        <v>5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114" customHeight="1">
      <c r="A12" s="7" t="s">
        <v>6</v>
      </c>
      <c r="B12" s="8" t="str">
        <f>"Алескеров Андрей Энверович"</f>
        <v>Алескеров Андрей Энверович</v>
      </c>
      <c r="C12" s="9">
        <v>200</v>
      </c>
      <c r="D12" s="9"/>
      <c r="E12" s="8" t="str">
        <f>""</f>
        <v/>
      </c>
      <c r="F12" s="9"/>
      <c r="G12" s="10"/>
      <c r="H12" s="9">
        <v>187.01</v>
      </c>
      <c r="I12" s="11" t="s">
        <v>7</v>
      </c>
      <c r="J12" s="9">
        <v>114.4</v>
      </c>
      <c r="K12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2" s="9"/>
      <c r="M12" s="8" t="str">
        <f>""</f>
        <v/>
      </c>
      <c r="N12" s="5"/>
    </row>
    <row r="13" spans="1:14" ht="108" customHeight="1">
      <c r="A13" s="7" t="s">
        <v>8</v>
      </c>
      <c r="B13" s="8" t="str">
        <f>"Васильев Андрей Валентинович"</f>
        <v>Васильев Андрей Валентинович</v>
      </c>
      <c r="C13" s="9">
        <v>287</v>
      </c>
      <c r="D13" s="9"/>
      <c r="E13" s="8" t="str">
        <f>""</f>
        <v/>
      </c>
      <c r="F13" s="9"/>
      <c r="G13" s="10"/>
      <c r="H13" s="9">
        <v>282.06</v>
      </c>
      <c r="I13" s="11" t="s">
        <v>9</v>
      </c>
      <c r="J13" s="9">
        <v>114.4</v>
      </c>
      <c r="K13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3" s="9"/>
      <c r="M13" s="8" t="str">
        <f>""</f>
        <v/>
      </c>
      <c r="N13" s="2"/>
    </row>
    <row r="14" spans="1:14" ht="108.75" customHeight="1">
      <c r="A14" s="7" t="s">
        <v>10</v>
      </c>
      <c r="B14" s="8" t="str">
        <f>"Галкина Ольга Владимировна"</f>
        <v>Галкина Ольга Владимировна</v>
      </c>
      <c r="C14" s="9"/>
      <c r="D14" s="9"/>
      <c r="E14" s="8" t="str">
        <f>""</f>
        <v/>
      </c>
      <c r="F14" s="9"/>
      <c r="G14" s="10"/>
      <c r="H14" s="9"/>
      <c r="I14" s="11" t="s">
        <v>11</v>
      </c>
      <c r="J14" s="9">
        <v>241.5</v>
      </c>
      <c r="K14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4" s="9">
        <v>55.44</v>
      </c>
      <c r="M14" s="8" t="str">
        <f>"Возврат из избирательного фонда денежных средств, поступивших в установленном порядке, гражданину"</f>
        <v>Возврат из избирательного фонда денежных средств, поступивших в установленном порядке, гражданину</v>
      </c>
      <c r="N14" s="2"/>
    </row>
    <row r="15" spans="1:14" ht="116.25" customHeight="1">
      <c r="A15" s="7" t="s">
        <v>12</v>
      </c>
      <c r="B15" s="8" t="str">
        <f>""</f>
        <v/>
      </c>
      <c r="C15" s="9"/>
      <c r="D15" s="9"/>
      <c r="E15" s="8" t="str">
        <f>""</f>
        <v/>
      </c>
      <c r="F15" s="9"/>
      <c r="G15" s="10"/>
      <c r="H15" s="9"/>
      <c r="I15" s="11" t="s">
        <v>9</v>
      </c>
      <c r="J15" s="9">
        <v>237.09</v>
      </c>
      <c r="K15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5" s="9"/>
      <c r="M15" s="8" t="str">
        <f>""</f>
        <v/>
      </c>
      <c r="N15" s="2"/>
    </row>
    <row r="16" spans="1:14" ht="30" customHeight="1">
      <c r="A16" s="6" t="s">
        <v>12</v>
      </c>
      <c r="B16" s="12" t="str">
        <f>"Итого по кандидату"</f>
        <v>Итого по кандидату</v>
      </c>
      <c r="C16" s="13">
        <v>1108.75</v>
      </c>
      <c r="D16" s="13">
        <v>0</v>
      </c>
      <c r="E16" s="12" t="str">
        <f>""</f>
        <v/>
      </c>
      <c r="F16" s="13">
        <v>0</v>
      </c>
      <c r="G16" s="14"/>
      <c r="H16" s="13">
        <v>1107.29</v>
      </c>
      <c r="I16" s="15"/>
      <c r="J16" s="13">
        <v>478.59</v>
      </c>
      <c r="K16" s="12" t="str">
        <f>""</f>
        <v/>
      </c>
      <c r="L16" s="13">
        <v>55.44</v>
      </c>
      <c r="M16" s="12" t="str">
        <f>""</f>
        <v/>
      </c>
      <c r="N16" s="2"/>
    </row>
    <row r="17" spans="1:14" ht="84" customHeight="1">
      <c r="A17" s="7" t="s">
        <v>13</v>
      </c>
      <c r="B17" s="8" t="str">
        <f>"Герасимов Алексей Петрович"</f>
        <v>Герасимов Алексей Петрович</v>
      </c>
      <c r="C17" s="9">
        <v>300</v>
      </c>
      <c r="D17" s="9"/>
      <c r="E17" s="8" t="str">
        <f>""</f>
        <v/>
      </c>
      <c r="F17" s="9"/>
      <c r="G17" s="10"/>
      <c r="H17" s="9">
        <v>111.79</v>
      </c>
      <c r="I17" s="11"/>
      <c r="J17" s="9"/>
      <c r="K17" s="8" t="str">
        <f>""</f>
        <v/>
      </c>
      <c r="L17" s="9">
        <v>195.33</v>
      </c>
      <c r="M17" s="8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N17" s="5"/>
    </row>
    <row r="18" spans="1:14" ht="45" customHeight="1">
      <c r="A18" s="7" t="s">
        <v>14</v>
      </c>
      <c r="B18" s="8" t="str">
        <f>"Довлатов Владимир Васильевич"</f>
        <v>Довлатов Владимир Васильевич</v>
      </c>
      <c r="C18" s="9">
        <v>0.75</v>
      </c>
      <c r="D18" s="9"/>
      <c r="E18" s="8" t="str">
        <f>""</f>
        <v/>
      </c>
      <c r="F18" s="9"/>
      <c r="G18" s="10"/>
      <c r="H18" s="9">
        <v>0.75</v>
      </c>
      <c r="I18" s="11"/>
      <c r="J18" s="9"/>
      <c r="K18" s="8" t="str">
        <f>""</f>
        <v/>
      </c>
      <c r="L18" s="9"/>
      <c r="M18" s="8" t="str">
        <f>""</f>
        <v/>
      </c>
      <c r="N18" s="5"/>
    </row>
    <row r="19" spans="1:14" ht="58.5" customHeight="1">
      <c r="A19" s="7" t="s">
        <v>15</v>
      </c>
      <c r="B19" s="8" t="str">
        <f>"Зыбина Ольга Станиславовна"</f>
        <v>Зыбина Ольга Станиславовна</v>
      </c>
      <c r="C19" s="9"/>
      <c r="D19" s="9"/>
      <c r="E19" s="8" t="str">
        <f>""</f>
        <v/>
      </c>
      <c r="F19" s="9">
        <v>760</v>
      </c>
      <c r="G19" s="10">
        <v>19</v>
      </c>
      <c r="H19" s="9"/>
      <c r="I19" s="11"/>
      <c r="J19" s="9"/>
      <c r="K19" s="8" t="str">
        <f>""</f>
        <v/>
      </c>
      <c r="L19" s="9">
        <v>1096.67</v>
      </c>
      <c r="M19" s="8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N19" s="5"/>
    </row>
    <row r="20" spans="1:14" ht="88.5" customHeight="1">
      <c r="A20" s="7" t="s">
        <v>12</v>
      </c>
      <c r="B20" s="8" t="str">
        <f>""</f>
        <v/>
      </c>
      <c r="C20" s="9"/>
      <c r="D20" s="9"/>
      <c r="E20" s="8" t="str">
        <f>""</f>
        <v/>
      </c>
      <c r="F20" s="9"/>
      <c r="G20" s="10"/>
      <c r="H20" s="9"/>
      <c r="I20" s="11"/>
      <c r="J20" s="9"/>
      <c r="K20" s="8" t="str">
        <f>""</f>
        <v/>
      </c>
      <c r="L20" s="9">
        <v>109.68</v>
      </c>
      <c r="M20" s="8" t="str">
        <f>"Возврат неизрасходованных денежных средств избирательного фонда гражданину пропорционально перечисленным им в избирательный фонд средствам"</f>
        <v>Возврат неизрасходованных денежных средств избирательного фонда гражданину пропорционально перечисленным им в избирательный фонд средствам</v>
      </c>
      <c r="N20" s="5"/>
    </row>
    <row r="21" spans="1:14" ht="59.25" customHeight="1">
      <c r="A21" s="7" t="s">
        <v>12</v>
      </c>
      <c r="B21" s="8" t="str">
        <f>""</f>
        <v/>
      </c>
      <c r="C21" s="9"/>
      <c r="D21" s="9"/>
      <c r="E21" s="8" t="str">
        <f>""</f>
        <v/>
      </c>
      <c r="F21" s="9"/>
      <c r="G21" s="10"/>
      <c r="H21" s="9"/>
      <c r="I21" s="11"/>
      <c r="J21" s="9"/>
      <c r="K21" s="8" t="str">
        <f>""</f>
        <v/>
      </c>
      <c r="L21" s="9">
        <v>621.45000000000005</v>
      </c>
      <c r="M21" s="8" t="str">
        <f>"Возврат из избирательного фонда денежных средств, поступивших в установленном порядке, гражданину"</f>
        <v>Возврат из избирательного фонда денежных средств, поступивших в установленном порядке, гражданину</v>
      </c>
      <c r="N21" s="5"/>
    </row>
    <row r="22" spans="1:14" ht="30" customHeight="1">
      <c r="A22" s="6" t="s">
        <v>12</v>
      </c>
      <c r="B22" s="12" t="str">
        <f>"Итого по кандидату"</f>
        <v>Итого по кандидату</v>
      </c>
      <c r="C22" s="13">
        <v>2000.1</v>
      </c>
      <c r="D22" s="13">
        <v>0</v>
      </c>
      <c r="E22" s="12" t="str">
        <f>""</f>
        <v/>
      </c>
      <c r="F22" s="13">
        <v>760</v>
      </c>
      <c r="G22" s="14"/>
      <c r="H22" s="13">
        <v>172.3</v>
      </c>
      <c r="I22" s="15"/>
      <c r="J22" s="13">
        <v>0</v>
      </c>
      <c r="K22" s="12" t="str">
        <f>""</f>
        <v/>
      </c>
      <c r="L22" s="13">
        <v>1827.8</v>
      </c>
      <c r="M22" s="12" t="str">
        <f>""</f>
        <v/>
      </c>
      <c r="N22" s="5"/>
    </row>
    <row r="23" spans="1:14" ht="45" customHeight="1">
      <c r="A23" s="7" t="s">
        <v>16</v>
      </c>
      <c r="B23" s="8" t="str">
        <f>"Корниенко Елена Петровна"</f>
        <v>Корниенко Елена Петровна</v>
      </c>
      <c r="C23" s="9">
        <v>4</v>
      </c>
      <c r="D23" s="9"/>
      <c r="E23" s="8" t="str">
        <f>""</f>
        <v/>
      </c>
      <c r="F23" s="9"/>
      <c r="G23" s="10"/>
      <c r="H23" s="9">
        <v>3.99</v>
      </c>
      <c r="I23" s="11"/>
      <c r="J23" s="9"/>
      <c r="K23" s="8" t="str">
        <f>""</f>
        <v/>
      </c>
      <c r="L23" s="9"/>
      <c r="M23" s="8" t="str">
        <f>""</f>
        <v/>
      </c>
      <c r="N23" s="5"/>
    </row>
    <row r="24" spans="1:14" ht="45" customHeight="1">
      <c r="A24" s="7" t="s">
        <v>17</v>
      </c>
      <c r="B24" s="8" t="str">
        <f>"Мошкарева Елена Геннадьевна"</f>
        <v>Мошкарева Елена Геннадьевна</v>
      </c>
      <c r="C24" s="9">
        <v>103</v>
      </c>
      <c r="D24" s="9">
        <v>100</v>
      </c>
      <c r="E24" s="8" t="str">
        <f>"ООО ""ГЕРКУЛЕС"""</f>
        <v>ООО "ГЕРКУЛЕС"</v>
      </c>
      <c r="F24" s="9"/>
      <c r="G24" s="10"/>
      <c r="H24" s="9">
        <v>93.1</v>
      </c>
      <c r="I24" s="11"/>
      <c r="J24" s="9"/>
      <c r="K24" s="8" t="str">
        <f>""</f>
        <v/>
      </c>
      <c r="L24" s="9"/>
      <c r="M24" s="8" t="str">
        <f>""</f>
        <v/>
      </c>
      <c r="N24" s="5"/>
    </row>
    <row r="25" spans="1:14" ht="84.75" customHeight="1">
      <c r="A25" s="7" t="s">
        <v>18</v>
      </c>
      <c r="B25" s="8" t="str">
        <f>"Николаев Владимир Юрьевич"</f>
        <v>Николаев Владимир Юрьевич</v>
      </c>
      <c r="C25" s="9">
        <v>0.6</v>
      </c>
      <c r="D25" s="9"/>
      <c r="E25" s="8" t="str">
        <f>""</f>
        <v/>
      </c>
      <c r="F25" s="9"/>
      <c r="G25" s="10"/>
      <c r="H25" s="9">
        <v>0.57999999999999996</v>
      </c>
      <c r="I25" s="11"/>
      <c r="J25" s="9"/>
      <c r="K25" s="8" t="str">
        <f>""</f>
        <v/>
      </c>
      <c r="L25" s="9">
        <v>0.02</v>
      </c>
      <c r="M25" s="8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N25" s="5"/>
    </row>
    <row r="26" spans="1:14" ht="111" customHeight="1">
      <c r="A26" s="7" t="s">
        <v>19</v>
      </c>
      <c r="B26" s="8" t="str">
        <f>"Трусканов Геннадий Борисович"</f>
        <v>Трусканов Геннадий Борисович</v>
      </c>
      <c r="C26" s="9">
        <v>1500</v>
      </c>
      <c r="D26" s="9"/>
      <c r="E26" s="8" t="str">
        <f>""</f>
        <v/>
      </c>
      <c r="F26" s="9"/>
      <c r="G26" s="10"/>
      <c r="H26" s="9">
        <v>306.57</v>
      </c>
      <c r="I26" s="11" t="s">
        <v>20</v>
      </c>
      <c r="J26" s="9">
        <v>114</v>
      </c>
      <c r="K26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6" s="9"/>
      <c r="M26" s="8" t="str">
        <f>""</f>
        <v/>
      </c>
      <c r="N26" s="5"/>
    </row>
    <row r="27" spans="1:14">
      <c r="A27" s="6" t="s">
        <v>12</v>
      </c>
      <c r="B27" s="12" t="str">
        <f>"Итого"</f>
        <v>Итого</v>
      </c>
      <c r="C27" s="13">
        <v>5504.21</v>
      </c>
      <c r="D27" s="13">
        <v>100</v>
      </c>
      <c r="E27" s="12" t="str">
        <f>""</f>
        <v/>
      </c>
      <c r="F27" s="13">
        <v>760</v>
      </c>
      <c r="G27" s="14">
        <v>19</v>
      </c>
      <c r="H27" s="13">
        <v>2265.44</v>
      </c>
      <c r="I27" s="15"/>
      <c r="J27" s="13">
        <v>821.39</v>
      </c>
      <c r="K27" s="12" t="str">
        <f>""</f>
        <v/>
      </c>
      <c r="L27" s="13">
        <v>2078.59</v>
      </c>
      <c r="M27" s="12" t="str">
        <f>""</f>
        <v/>
      </c>
      <c r="N27" s="2"/>
    </row>
    <row r="28" spans="1:14">
      <c r="N28" s="5"/>
    </row>
  </sheetData>
  <mergeCells count="19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Julia</cp:lastModifiedBy>
  <dcterms:created xsi:type="dcterms:W3CDTF">2016-09-01T16:05:30Z</dcterms:created>
  <dcterms:modified xsi:type="dcterms:W3CDTF">2016-08-29T16:52:50Z</dcterms:modified>
</cp:coreProperties>
</file>